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10008" tabRatio="712" activeTab="0"/>
  </bookViews>
  <sheets>
    <sheet name="附件1" sheetId="1" r:id="rId1"/>
  </sheets>
  <definedNames>
    <definedName name="_xlnm.Print_Titles" localSheetId="0">'附件1'!$3:$6</definedName>
  </definedNames>
  <calcPr fullCalcOnLoad="1"/>
</workbook>
</file>

<file path=xl/sharedStrings.xml><?xml version="1.0" encoding="utf-8"?>
<sst xmlns="http://schemas.openxmlformats.org/spreadsheetml/2006/main" count="113" uniqueCount="53">
  <si>
    <t>设区的市</t>
  </si>
  <si>
    <t>其中：</t>
  </si>
  <si>
    <t>合格
点数</t>
  </si>
  <si>
    <t>检测点情况</t>
  </si>
  <si>
    <t xml:space="preserve">省
(区) </t>
  </si>
  <si>
    <t>小  计</t>
  </si>
  <si>
    <t>合   计</t>
  </si>
  <si>
    <t>合格
率</t>
  </si>
  <si>
    <t>抽检企业情况</t>
  </si>
  <si>
    <t>抽检
总数</t>
  </si>
  <si>
    <t>合格
数量</t>
  </si>
  <si>
    <t>初检企业</t>
  </si>
  <si>
    <t>复检企业</t>
  </si>
  <si>
    <t>抽检
数量</t>
  </si>
  <si>
    <t>检测
总数</t>
  </si>
  <si>
    <t>检测点量</t>
  </si>
  <si>
    <t>—</t>
  </si>
  <si>
    <t>附件1</t>
  </si>
  <si>
    <t>小  计</t>
  </si>
  <si>
    <t>合   计</t>
  </si>
  <si>
    <t>合   计</t>
  </si>
  <si>
    <t>小  计</t>
  </si>
  <si>
    <t>—</t>
  </si>
  <si>
    <t>合格
率</t>
  </si>
  <si>
    <r>
      <t xml:space="preserve">县
</t>
    </r>
    <r>
      <rPr>
        <sz val="9"/>
        <color indexed="8"/>
        <rFont val="黑体"/>
        <family val="3"/>
      </rPr>
      <t>(市、区)</t>
    </r>
  </si>
  <si>
    <t>江
西</t>
  </si>
  <si>
    <t>萍
乡</t>
  </si>
  <si>
    <t>宜
春</t>
  </si>
  <si>
    <t>上栗</t>
  </si>
  <si>
    <t>袁州</t>
  </si>
  <si>
    <t>万载</t>
  </si>
  <si>
    <t>长
沙</t>
  </si>
  <si>
    <t>浏阳</t>
  </si>
  <si>
    <t>宁乡</t>
  </si>
  <si>
    <t>郴
州</t>
  </si>
  <si>
    <t>宜章</t>
  </si>
  <si>
    <t>永兴</t>
  </si>
  <si>
    <t>株
洲</t>
  </si>
  <si>
    <t>醴陵</t>
  </si>
  <si>
    <t>北
海</t>
  </si>
  <si>
    <t>合浦</t>
  </si>
  <si>
    <t>广
西</t>
  </si>
  <si>
    <t>钦
州</t>
  </si>
  <si>
    <t>灵山</t>
  </si>
  <si>
    <t>浦北</t>
  </si>
  <si>
    <t>渭
南</t>
  </si>
  <si>
    <t>宝
鸡</t>
  </si>
  <si>
    <t>蒲城</t>
  </si>
  <si>
    <t>凤翔</t>
  </si>
  <si>
    <t>总    计</t>
  </si>
  <si>
    <t>湖
南</t>
  </si>
  <si>
    <t>陕
西</t>
  </si>
  <si>
    <t>国家安全监管总局抽检情况汇总表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</si>
</sst>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);[Red]\(0\)"/>
    <numFmt numFmtId="178" formatCode="0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22"/>
      <name val="华文中宋"/>
      <family val="0"/>
    </font>
    <font>
      <sz val="10"/>
      <name val="黑体"/>
      <family val="3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黑体"/>
      <family val="3"/>
    </font>
    <font>
      <b/>
      <sz val="10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178" fontId="8" fillId="0" borderId="12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 wrapText="1"/>
    </xf>
    <xf numFmtId="178" fontId="8" fillId="0" borderId="1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38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百分比 3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" xfId="42"/>
    <cellStyle name="常规 10 2" xfId="43"/>
    <cellStyle name="常规 10 3" xfId="44"/>
    <cellStyle name="常规 100" xfId="45"/>
    <cellStyle name="常规 100 2" xfId="46"/>
    <cellStyle name="常规 100 3" xfId="47"/>
    <cellStyle name="常规 101" xfId="48"/>
    <cellStyle name="常规 101 2" xfId="49"/>
    <cellStyle name="常规 101 3" xfId="50"/>
    <cellStyle name="常规 102" xfId="51"/>
    <cellStyle name="常规 102 2" xfId="52"/>
    <cellStyle name="常规 102 3" xfId="53"/>
    <cellStyle name="常规 103" xfId="54"/>
    <cellStyle name="常规 103 2" xfId="55"/>
    <cellStyle name="常规 103 3" xfId="56"/>
    <cellStyle name="常规 104" xfId="57"/>
    <cellStyle name="常规 104 2" xfId="58"/>
    <cellStyle name="常规 104 3" xfId="59"/>
    <cellStyle name="常规 105" xfId="60"/>
    <cellStyle name="常规 105 2" xfId="61"/>
    <cellStyle name="常规 105 3" xfId="62"/>
    <cellStyle name="常规 106" xfId="63"/>
    <cellStyle name="常规 106 2" xfId="64"/>
    <cellStyle name="常规 106 3" xfId="65"/>
    <cellStyle name="常规 107" xfId="66"/>
    <cellStyle name="常规 107 2" xfId="67"/>
    <cellStyle name="常规 107 3" xfId="68"/>
    <cellStyle name="常规 108" xfId="69"/>
    <cellStyle name="常规 108 2" xfId="70"/>
    <cellStyle name="常规 108 3" xfId="71"/>
    <cellStyle name="常规 109" xfId="72"/>
    <cellStyle name="常规 109 2" xfId="73"/>
    <cellStyle name="常规 109 3" xfId="74"/>
    <cellStyle name="常规 11" xfId="75"/>
    <cellStyle name="常规 11 2" xfId="76"/>
    <cellStyle name="常规 11 3" xfId="77"/>
    <cellStyle name="常规 110" xfId="78"/>
    <cellStyle name="常规 111" xfId="79"/>
    <cellStyle name="常规 111 2" xfId="80"/>
    <cellStyle name="常规 111 3" xfId="81"/>
    <cellStyle name="常规 112" xfId="82"/>
    <cellStyle name="常规 112 2" xfId="83"/>
    <cellStyle name="常规 112 3" xfId="84"/>
    <cellStyle name="常规 113" xfId="85"/>
    <cellStyle name="常规 114" xfId="86"/>
    <cellStyle name="常规 115" xfId="87"/>
    <cellStyle name="常规 116" xfId="88"/>
    <cellStyle name="常规 117" xfId="89"/>
    <cellStyle name="常规 118" xfId="90"/>
    <cellStyle name="常规 119" xfId="91"/>
    <cellStyle name="常规 12" xfId="92"/>
    <cellStyle name="常规 12 2" xfId="93"/>
    <cellStyle name="常规 12 3" xfId="94"/>
    <cellStyle name="常规 120" xfId="95"/>
    <cellStyle name="常规 13" xfId="96"/>
    <cellStyle name="常规 13 2" xfId="97"/>
    <cellStyle name="常规 13 3" xfId="98"/>
    <cellStyle name="常规 14" xfId="99"/>
    <cellStyle name="常规 14 2" xfId="100"/>
    <cellStyle name="常规 14 3" xfId="101"/>
    <cellStyle name="常规 15" xfId="102"/>
    <cellStyle name="常规 15 2" xfId="103"/>
    <cellStyle name="常规 15 3" xfId="104"/>
    <cellStyle name="常规 16" xfId="105"/>
    <cellStyle name="常规 16 2" xfId="106"/>
    <cellStyle name="常规 16 3" xfId="107"/>
    <cellStyle name="常规 17" xfId="108"/>
    <cellStyle name="常规 17 2" xfId="109"/>
    <cellStyle name="常规 17 3" xfId="110"/>
    <cellStyle name="常规 18" xfId="111"/>
    <cellStyle name="常规 18 2" xfId="112"/>
    <cellStyle name="常规 18 3" xfId="113"/>
    <cellStyle name="常规 19" xfId="114"/>
    <cellStyle name="常规 19 2" xfId="115"/>
    <cellStyle name="常规 19 3" xfId="116"/>
    <cellStyle name="常规 2" xfId="117"/>
    <cellStyle name="常规 20" xfId="118"/>
    <cellStyle name="常规 20 2" xfId="119"/>
    <cellStyle name="常规 20 3" xfId="120"/>
    <cellStyle name="常规 21" xfId="121"/>
    <cellStyle name="常规 21 2" xfId="122"/>
    <cellStyle name="常规 21 3" xfId="123"/>
    <cellStyle name="常规 22" xfId="124"/>
    <cellStyle name="常规 22 2" xfId="125"/>
    <cellStyle name="常规 22 3" xfId="126"/>
    <cellStyle name="常规 23" xfId="127"/>
    <cellStyle name="常规 23 2" xfId="128"/>
    <cellStyle name="常规 23 3" xfId="129"/>
    <cellStyle name="常规 24" xfId="130"/>
    <cellStyle name="常规 24 2" xfId="131"/>
    <cellStyle name="常规 24 3" xfId="132"/>
    <cellStyle name="常规 25" xfId="133"/>
    <cellStyle name="常规 25 2" xfId="134"/>
    <cellStyle name="常规 25 3" xfId="135"/>
    <cellStyle name="常规 26" xfId="136"/>
    <cellStyle name="常规 26 2" xfId="137"/>
    <cellStyle name="常规 26 3" xfId="138"/>
    <cellStyle name="常规 27" xfId="139"/>
    <cellStyle name="常规 27 2" xfId="140"/>
    <cellStyle name="常规 27 3" xfId="141"/>
    <cellStyle name="常规 28" xfId="142"/>
    <cellStyle name="常规 28 2" xfId="143"/>
    <cellStyle name="常规 28 3" xfId="144"/>
    <cellStyle name="常规 29" xfId="145"/>
    <cellStyle name="常规 29 2" xfId="146"/>
    <cellStyle name="常规 29 3" xfId="147"/>
    <cellStyle name="常规 3" xfId="148"/>
    <cellStyle name="常规 30" xfId="149"/>
    <cellStyle name="常规 30 2" xfId="150"/>
    <cellStyle name="常规 30 3" xfId="151"/>
    <cellStyle name="常规 31" xfId="152"/>
    <cellStyle name="常规 31 2" xfId="153"/>
    <cellStyle name="常规 31 3" xfId="154"/>
    <cellStyle name="常规 32" xfId="155"/>
    <cellStyle name="常规 32 2" xfId="156"/>
    <cellStyle name="常规 32 3" xfId="157"/>
    <cellStyle name="常规 33" xfId="158"/>
    <cellStyle name="常规 33 2" xfId="159"/>
    <cellStyle name="常规 33 3" xfId="160"/>
    <cellStyle name="常规 34" xfId="161"/>
    <cellStyle name="常规 34 2" xfId="162"/>
    <cellStyle name="常规 34 3" xfId="163"/>
    <cellStyle name="常规 35" xfId="164"/>
    <cellStyle name="常规 36" xfId="165"/>
    <cellStyle name="常规 36 2" xfId="166"/>
    <cellStyle name="常规 36 3" xfId="167"/>
    <cellStyle name="常规 37" xfId="168"/>
    <cellStyle name="常规 37 2" xfId="169"/>
    <cellStyle name="常规 37 3" xfId="170"/>
    <cellStyle name="常规 38" xfId="171"/>
    <cellStyle name="常规 38 2" xfId="172"/>
    <cellStyle name="常规 38 3" xfId="173"/>
    <cellStyle name="常规 39" xfId="174"/>
    <cellStyle name="常规 39 2" xfId="175"/>
    <cellStyle name="常规 39 3" xfId="176"/>
    <cellStyle name="常规 4" xfId="177"/>
    <cellStyle name="常规 40" xfId="178"/>
    <cellStyle name="常规 40 2" xfId="179"/>
    <cellStyle name="常规 40 3" xfId="180"/>
    <cellStyle name="常规 41" xfId="181"/>
    <cellStyle name="常规 41 2" xfId="182"/>
    <cellStyle name="常规 41 3" xfId="183"/>
    <cellStyle name="常规 42" xfId="184"/>
    <cellStyle name="常规 42 2" xfId="185"/>
    <cellStyle name="常规 42 3" xfId="186"/>
    <cellStyle name="常规 43" xfId="187"/>
    <cellStyle name="常规 43 2" xfId="188"/>
    <cellStyle name="常规 43 3" xfId="189"/>
    <cellStyle name="常规 44" xfId="190"/>
    <cellStyle name="常规 44 2" xfId="191"/>
    <cellStyle name="常规 44 3" xfId="192"/>
    <cellStyle name="常规 45" xfId="193"/>
    <cellStyle name="常规 45 2" xfId="194"/>
    <cellStyle name="常规 45 3" xfId="195"/>
    <cellStyle name="常规 46" xfId="196"/>
    <cellStyle name="常规 46 2" xfId="197"/>
    <cellStyle name="常规 46 3" xfId="198"/>
    <cellStyle name="常规 47" xfId="199"/>
    <cellStyle name="常规 47 2" xfId="200"/>
    <cellStyle name="常规 47 3" xfId="201"/>
    <cellStyle name="常规 48" xfId="202"/>
    <cellStyle name="常规 48 2" xfId="203"/>
    <cellStyle name="常规 48 3" xfId="204"/>
    <cellStyle name="常规 49" xfId="205"/>
    <cellStyle name="常规 49 2" xfId="206"/>
    <cellStyle name="常规 49 3" xfId="207"/>
    <cellStyle name="常规 5" xfId="208"/>
    <cellStyle name="常规 5 2" xfId="209"/>
    <cellStyle name="常规 5 3" xfId="210"/>
    <cellStyle name="常规 50" xfId="211"/>
    <cellStyle name="常规 50 2" xfId="212"/>
    <cellStyle name="常规 50 3" xfId="213"/>
    <cellStyle name="常规 51" xfId="214"/>
    <cellStyle name="常规 51 2" xfId="215"/>
    <cellStyle name="常规 51 3" xfId="216"/>
    <cellStyle name="常规 52" xfId="217"/>
    <cellStyle name="常规 52 2" xfId="218"/>
    <cellStyle name="常规 52 3" xfId="219"/>
    <cellStyle name="常规 53" xfId="220"/>
    <cellStyle name="常规 53 2" xfId="221"/>
    <cellStyle name="常规 53 3" xfId="222"/>
    <cellStyle name="常规 54" xfId="223"/>
    <cellStyle name="常规 54 2" xfId="224"/>
    <cellStyle name="常规 54 3" xfId="225"/>
    <cellStyle name="常规 55" xfId="226"/>
    <cellStyle name="常规 55 2" xfId="227"/>
    <cellStyle name="常规 55 3" xfId="228"/>
    <cellStyle name="常规 56" xfId="229"/>
    <cellStyle name="常规 56 2" xfId="230"/>
    <cellStyle name="常规 56 3" xfId="231"/>
    <cellStyle name="常规 57" xfId="232"/>
    <cellStyle name="常规 57 2" xfId="233"/>
    <cellStyle name="常规 57 3" xfId="234"/>
    <cellStyle name="常规 58" xfId="235"/>
    <cellStyle name="常规 58 2" xfId="236"/>
    <cellStyle name="常规 58 3" xfId="237"/>
    <cellStyle name="常规 59" xfId="238"/>
    <cellStyle name="常规 59 2" xfId="239"/>
    <cellStyle name="常规 59 3" xfId="240"/>
    <cellStyle name="常规 6" xfId="241"/>
    <cellStyle name="常规 6 2" xfId="242"/>
    <cellStyle name="常规 6 3" xfId="243"/>
    <cellStyle name="常规 60" xfId="244"/>
    <cellStyle name="常规 60 2" xfId="245"/>
    <cellStyle name="常规 60 3" xfId="246"/>
    <cellStyle name="常规 61" xfId="247"/>
    <cellStyle name="常规 61 2" xfId="248"/>
    <cellStyle name="常规 61 3" xfId="249"/>
    <cellStyle name="常规 62" xfId="250"/>
    <cellStyle name="常规 62 2" xfId="251"/>
    <cellStyle name="常规 62 3" xfId="252"/>
    <cellStyle name="常规 63" xfId="253"/>
    <cellStyle name="常规 63 2" xfId="254"/>
    <cellStyle name="常规 63 3" xfId="255"/>
    <cellStyle name="常规 64" xfId="256"/>
    <cellStyle name="常规 64 2" xfId="257"/>
    <cellStyle name="常规 64 3" xfId="258"/>
    <cellStyle name="常规 65" xfId="259"/>
    <cellStyle name="常规 65 2" xfId="260"/>
    <cellStyle name="常规 65 3" xfId="261"/>
    <cellStyle name="常规 66" xfId="262"/>
    <cellStyle name="常规 66 2" xfId="263"/>
    <cellStyle name="常规 66 3" xfId="264"/>
    <cellStyle name="常规 67" xfId="265"/>
    <cellStyle name="常规 67 2" xfId="266"/>
    <cellStyle name="常规 67 3" xfId="267"/>
    <cellStyle name="常规 68" xfId="268"/>
    <cellStyle name="常规 68 2" xfId="269"/>
    <cellStyle name="常规 68 3" xfId="270"/>
    <cellStyle name="常规 69" xfId="271"/>
    <cellStyle name="常规 69 2" xfId="272"/>
    <cellStyle name="常规 69 3" xfId="273"/>
    <cellStyle name="常规 7" xfId="274"/>
    <cellStyle name="常规 7 2" xfId="275"/>
    <cellStyle name="常规 7 3" xfId="276"/>
    <cellStyle name="常规 70" xfId="277"/>
    <cellStyle name="常规 70 2" xfId="278"/>
    <cellStyle name="常规 70 3" xfId="279"/>
    <cellStyle name="常规 71" xfId="280"/>
    <cellStyle name="常规 71 2" xfId="281"/>
    <cellStyle name="常规 71 3" xfId="282"/>
    <cellStyle name="常规 72" xfId="283"/>
    <cellStyle name="常规 72 2" xfId="284"/>
    <cellStyle name="常规 72 3" xfId="285"/>
    <cellStyle name="常规 73" xfId="286"/>
    <cellStyle name="常规 73 2" xfId="287"/>
    <cellStyle name="常规 73 3" xfId="288"/>
    <cellStyle name="常规 74" xfId="289"/>
    <cellStyle name="常规 74 2" xfId="290"/>
    <cellStyle name="常规 74 3" xfId="291"/>
    <cellStyle name="常规 75" xfId="292"/>
    <cellStyle name="常规 75 2" xfId="293"/>
    <cellStyle name="常规 75 3" xfId="294"/>
    <cellStyle name="常规 76" xfId="295"/>
    <cellStyle name="常规 76 2" xfId="296"/>
    <cellStyle name="常规 76 3" xfId="297"/>
    <cellStyle name="常规 77" xfId="298"/>
    <cellStyle name="常规 77 2" xfId="299"/>
    <cellStyle name="常规 77 3" xfId="300"/>
    <cellStyle name="常规 78" xfId="301"/>
    <cellStyle name="常规 78 2" xfId="302"/>
    <cellStyle name="常规 78 3" xfId="303"/>
    <cellStyle name="常规 79" xfId="304"/>
    <cellStyle name="常规 8" xfId="305"/>
    <cellStyle name="常规 8 2" xfId="306"/>
    <cellStyle name="常规 8 3" xfId="307"/>
    <cellStyle name="常规 80" xfId="308"/>
    <cellStyle name="常规 80 2" xfId="309"/>
    <cellStyle name="常规 80 3" xfId="310"/>
    <cellStyle name="常规 81" xfId="311"/>
    <cellStyle name="常规 81 2" xfId="312"/>
    <cellStyle name="常规 81 3" xfId="313"/>
    <cellStyle name="常规 82" xfId="314"/>
    <cellStyle name="常规 82 2" xfId="315"/>
    <cellStyle name="常规 82 3" xfId="316"/>
    <cellStyle name="常规 83" xfId="317"/>
    <cellStyle name="常规 83 2" xfId="318"/>
    <cellStyle name="常规 83 3" xfId="319"/>
    <cellStyle name="常规 84" xfId="320"/>
    <cellStyle name="常规 84 2" xfId="321"/>
    <cellStyle name="常规 84 3" xfId="322"/>
    <cellStyle name="常规 85" xfId="323"/>
    <cellStyle name="常规 85 2" xfId="324"/>
    <cellStyle name="常规 85 3" xfId="325"/>
    <cellStyle name="常规 86" xfId="326"/>
    <cellStyle name="常规 86 2" xfId="327"/>
    <cellStyle name="常规 86 3" xfId="328"/>
    <cellStyle name="常规 87" xfId="329"/>
    <cellStyle name="常规 87 2" xfId="330"/>
    <cellStyle name="常规 87 3" xfId="331"/>
    <cellStyle name="常规 88" xfId="332"/>
    <cellStyle name="常规 88 2" xfId="333"/>
    <cellStyle name="常规 88 3" xfId="334"/>
    <cellStyle name="常规 89" xfId="335"/>
    <cellStyle name="常规 89 2" xfId="336"/>
    <cellStyle name="常规 89 3" xfId="337"/>
    <cellStyle name="常规 9" xfId="338"/>
    <cellStyle name="常规 9 2" xfId="339"/>
    <cellStyle name="常规 9 3" xfId="340"/>
    <cellStyle name="常规 90" xfId="341"/>
    <cellStyle name="常规 90 2" xfId="342"/>
    <cellStyle name="常规 90 3" xfId="343"/>
    <cellStyle name="常规 91" xfId="344"/>
    <cellStyle name="常规 91 2" xfId="345"/>
    <cellStyle name="常规 91 3" xfId="346"/>
    <cellStyle name="常规 92" xfId="347"/>
    <cellStyle name="常规 92 2" xfId="348"/>
    <cellStyle name="常规 92 3" xfId="349"/>
    <cellStyle name="常规 93" xfId="350"/>
    <cellStyle name="常规 93 2" xfId="351"/>
    <cellStyle name="常规 93 3" xfId="352"/>
    <cellStyle name="常规 94" xfId="353"/>
    <cellStyle name="常规 94 2" xfId="354"/>
    <cellStyle name="常规 94 3" xfId="355"/>
    <cellStyle name="常规 95" xfId="356"/>
    <cellStyle name="常规 95 2" xfId="357"/>
    <cellStyle name="常规 95 3" xfId="358"/>
    <cellStyle name="常规 96" xfId="359"/>
    <cellStyle name="常规 96 2" xfId="360"/>
    <cellStyle name="常规 96 3" xfId="361"/>
    <cellStyle name="常规 97" xfId="362"/>
    <cellStyle name="常规 97 2" xfId="363"/>
    <cellStyle name="常规 97 3" xfId="364"/>
    <cellStyle name="常规 98" xfId="365"/>
    <cellStyle name="常规 98 2" xfId="366"/>
    <cellStyle name="常规 98 3" xfId="367"/>
    <cellStyle name="常规 99" xfId="368"/>
    <cellStyle name="常规 99 2" xfId="369"/>
    <cellStyle name="常规 99 3" xfId="370"/>
    <cellStyle name="Hyperlink" xfId="371"/>
    <cellStyle name="好" xfId="372"/>
    <cellStyle name="汇总" xfId="373"/>
    <cellStyle name="Currency" xfId="374"/>
    <cellStyle name="Currency [0]" xfId="375"/>
    <cellStyle name="计算" xfId="376"/>
    <cellStyle name="检查单元格" xfId="377"/>
    <cellStyle name="解释性文本" xfId="378"/>
    <cellStyle name="警告文本" xfId="379"/>
    <cellStyle name="链接单元格" xfId="380"/>
    <cellStyle name="Comma" xfId="381"/>
    <cellStyle name="Comma [0]" xfId="382"/>
    <cellStyle name="强调文字颜色 1" xfId="383"/>
    <cellStyle name="强调文字颜色 2" xfId="384"/>
    <cellStyle name="强调文字颜色 3" xfId="385"/>
    <cellStyle name="强调文字颜色 4" xfId="386"/>
    <cellStyle name="强调文字颜色 5" xfId="387"/>
    <cellStyle name="强调文字颜色 6" xfId="388"/>
    <cellStyle name="适中" xfId="389"/>
    <cellStyle name="输出" xfId="390"/>
    <cellStyle name="输入" xfId="391"/>
    <cellStyle name="Followed Hyperlink" xfId="392"/>
    <cellStyle name="注释" xfId="3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zoomScale="80" zoomScaleNormal="80" zoomScalePageLayoutView="0" workbookViewId="0" topLeftCell="A1">
      <selection activeCell="A2" sqref="A2:U2"/>
    </sheetView>
  </sheetViews>
  <sheetFormatPr defaultColWidth="9.00390625" defaultRowHeight="14.25"/>
  <cols>
    <col min="1" max="2" width="5.50390625" style="1" customWidth="1"/>
    <col min="3" max="3" width="7.875" style="1" customWidth="1"/>
    <col min="4" max="21" width="6.00390625" style="1" customWidth="1"/>
    <col min="22" max="24" width="7.625" style="1" customWidth="1"/>
    <col min="25" max="16384" width="9.00390625" style="1" customWidth="1"/>
  </cols>
  <sheetData>
    <row r="1" ht="34.5" customHeight="1">
      <c r="A1" s="3" t="s">
        <v>17</v>
      </c>
    </row>
    <row r="2" spans="1:24" ht="69.75" customHeight="1">
      <c r="A2" s="51" t="s">
        <v>52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2"/>
      <c r="W2" s="2"/>
      <c r="X2" s="2"/>
    </row>
    <row r="3" spans="1:21" ht="24.75" customHeight="1">
      <c r="A3" s="43" t="s">
        <v>4</v>
      </c>
      <c r="B3" s="43" t="s">
        <v>0</v>
      </c>
      <c r="C3" s="43" t="s">
        <v>24</v>
      </c>
      <c r="D3" s="40" t="s">
        <v>8</v>
      </c>
      <c r="E3" s="41"/>
      <c r="F3" s="41"/>
      <c r="G3" s="41"/>
      <c r="H3" s="41"/>
      <c r="I3" s="41"/>
      <c r="J3" s="41"/>
      <c r="K3" s="41"/>
      <c r="L3" s="42"/>
      <c r="M3" s="33" t="s">
        <v>3</v>
      </c>
      <c r="N3" s="34"/>
      <c r="O3" s="34"/>
      <c r="P3" s="34"/>
      <c r="Q3" s="34"/>
      <c r="R3" s="34"/>
      <c r="S3" s="34"/>
      <c r="T3" s="34"/>
      <c r="U3" s="34"/>
    </row>
    <row r="4" spans="1:21" ht="24.75" customHeight="1">
      <c r="A4" s="43"/>
      <c r="B4" s="43"/>
      <c r="C4" s="43"/>
      <c r="D4" s="38" t="s">
        <v>9</v>
      </c>
      <c r="E4" s="38" t="s">
        <v>10</v>
      </c>
      <c r="F4" s="38" t="s">
        <v>7</v>
      </c>
      <c r="G4" s="35" t="s">
        <v>1</v>
      </c>
      <c r="H4" s="36"/>
      <c r="I4" s="36"/>
      <c r="J4" s="36"/>
      <c r="K4" s="36"/>
      <c r="L4" s="39"/>
      <c r="M4" s="37" t="s">
        <v>14</v>
      </c>
      <c r="N4" s="38" t="s">
        <v>2</v>
      </c>
      <c r="O4" s="38" t="s">
        <v>7</v>
      </c>
      <c r="P4" s="35" t="s">
        <v>1</v>
      </c>
      <c r="Q4" s="36"/>
      <c r="R4" s="36"/>
      <c r="S4" s="36"/>
      <c r="T4" s="36"/>
      <c r="U4" s="37"/>
    </row>
    <row r="5" spans="1:21" ht="24.75" customHeight="1">
      <c r="A5" s="43"/>
      <c r="B5" s="43"/>
      <c r="C5" s="43"/>
      <c r="D5" s="38"/>
      <c r="E5" s="38"/>
      <c r="F5" s="38"/>
      <c r="G5" s="35" t="s">
        <v>11</v>
      </c>
      <c r="H5" s="36"/>
      <c r="I5" s="37"/>
      <c r="J5" s="35" t="s">
        <v>12</v>
      </c>
      <c r="K5" s="36"/>
      <c r="L5" s="39"/>
      <c r="M5" s="37"/>
      <c r="N5" s="38"/>
      <c r="O5" s="38"/>
      <c r="P5" s="35" t="s">
        <v>11</v>
      </c>
      <c r="Q5" s="36"/>
      <c r="R5" s="37"/>
      <c r="S5" s="35" t="s">
        <v>12</v>
      </c>
      <c r="T5" s="36"/>
      <c r="U5" s="37"/>
    </row>
    <row r="6" spans="1:21" ht="34.5" customHeight="1">
      <c r="A6" s="43"/>
      <c r="B6" s="43"/>
      <c r="C6" s="43"/>
      <c r="D6" s="38"/>
      <c r="E6" s="38"/>
      <c r="F6" s="38"/>
      <c r="G6" s="4" t="s">
        <v>13</v>
      </c>
      <c r="H6" s="4" t="s">
        <v>10</v>
      </c>
      <c r="I6" s="4" t="s">
        <v>7</v>
      </c>
      <c r="J6" s="4" t="s">
        <v>13</v>
      </c>
      <c r="K6" s="4" t="s">
        <v>10</v>
      </c>
      <c r="L6" s="28" t="s">
        <v>23</v>
      </c>
      <c r="M6" s="38"/>
      <c r="N6" s="38"/>
      <c r="O6" s="38"/>
      <c r="P6" s="4" t="s">
        <v>15</v>
      </c>
      <c r="Q6" s="4" t="s">
        <v>10</v>
      </c>
      <c r="R6" s="4" t="s">
        <v>7</v>
      </c>
      <c r="S6" s="4" t="s">
        <v>15</v>
      </c>
      <c r="T6" s="4" t="s">
        <v>10</v>
      </c>
      <c r="U6" s="4" t="s">
        <v>7</v>
      </c>
    </row>
    <row r="7" spans="1:21" ht="30" customHeight="1">
      <c r="A7" s="54" t="s">
        <v>49</v>
      </c>
      <c r="B7" s="54"/>
      <c r="C7" s="54"/>
      <c r="D7" s="5">
        <f>SUM(D8:D33)/3</f>
        <v>200</v>
      </c>
      <c r="E7" s="5">
        <f>SUM(E8:E33)/3</f>
        <v>40</v>
      </c>
      <c r="F7" s="6">
        <f aca="true" t="shared" si="0" ref="F7:F32">E7/D7</f>
        <v>0.2</v>
      </c>
      <c r="G7" s="5">
        <f>SUM(G8:G33)/3</f>
        <v>119</v>
      </c>
      <c r="H7" s="5">
        <f>SUM(H8:H33)/3</f>
        <v>20</v>
      </c>
      <c r="I7" s="6">
        <f>H7/G7</f>
        <v>0.16806722689075632</v>
      </c>
      <c r="J7" s="5">
        <f>SUM(J8:J33)/3</f>
        <v>81</v>
      </c>
      <c r="K7" s="5">
        <f>SUM(K8:K33)/3</f>
        <v>20</v>
      </c>
      <c r="L7" s="11">
        <f aca="true" t="shared" si="1" ref="L7:L28">K7/J7</f>
        <v>0.24691358024691357</v>
      </c>
      <c r="M7" s="5">
        <f>SUM(M8:M33)/3</f>
        <v>4678</v>
      </c>
      <c r="N7" s="5">
        <f aca="true" t="shared" si="2" ref="N7:T7">SUM(N8:N33)/3</f>
        <v>2714</v>
      </c>
      <c r="O7" s="6">
        <f aca="true" t="shared" si="3" ref="O7:O33">N7/M7</f>
        <v>0.5801624625908508</v>
      </c>
      <c r="P7" s="5">
        <f t="shared" si="2"/>
        <v>2764</v>
      </c>
      <c r="Q7" s="5">
        <f t="shared" si="2"/>
        <v>1426</v>
      </c>
      <c r="R7" s="6">
        <f aca="true" t="shared" si="4" ref="R7:R32">Q7/P7</f>
        <v>0.515918958031838</v>
      </c>
      <c r="S7" s="5">
        <f t="shared" si="2"/>
        <v>1914</v>
      </c>
      <c r="T7" s="5">
        <f t="shared" si="2"/>
        <v>1288</v>
      </c>
      <c r="U7" s="6">
        <f aca="true" t="shared" si="5" ref="U7:U28">T7/S7</f>
        <v>0.6729362591431557</v>
      </c>
    </row>
    <row r="8" spans="1:21" ht="27" customHeight="1">
      <c r="A8" s="52" t="s">
        <v>25</v>
      </c>
      <c r="B8" s="46" t="s">
        <v>6</v>
      </c>
      <c r="C8" s="46"/>
      <c r="D8" s="7">
        <f>SUM(D9:D13)/2</f>
        <v>80</v>
      </c>
      <c r="E8" s="7">
        <f>SUM(E9:E13)/2</f>
        <v>9</v>
      </c>
      <c r="F8" s="8">
        <f t="shared" si="0"/>
        <v>0.1125</v>
      </c>
      <c r="G8" s="7">
        <f>SUM(G9:G13)/2</f>
        <v>35</v>
      </c>
      <c r="H8" s="7">
        <f>SUM(H9:H13)/2</f>
        <v>2</v>
      </c>
      <c r="I8" s="9">
        <f aca="true" t="shared" si="6" ref="I8:I33">H8/G8</f>
        <v>0.05714285714285714</v>
      </c>
      <c r="J8" s="7">
        <f>SUM(J9:J13)/2</f>
        <v>45</v>
      </c>
      <c r="K8" s="10">
        <f>SUM(K10,K13)</f>
        <v>7</v>
      </c>
      <c r="L8" s="11">
        <f t="shared" si="1"/>
        <v>0.15555555555555556</v>
      </c>
      <c r="M8" s="7">
        <f>SUM(M9:M13)/2</f>
        <v>1896</v>
      </c>
      <c r="N8" s="7">
        <f>SUM(N9:N13)/2</f>
        <v>959</v>
      </c>
      <c r="O8" s="8">
        <f t="shared" si="3"/>
        <v>0.505801687763713</v>
      </c>
      <c r="P8" s="7">
        <f>SUM(P9:P13)/2</f>
        <v>815</v>
      </c>
      <c r="Q8" s="7">
        <f>SUM(Q9:Q13)/2</f>
        <v>317</v>
      </c>
      <c r="R8" s="23">
        <f t="shared" si="4"/>
        <v>0.3889570552147239</v>
      </c>
      <c r="S8" s="7">
        <f>SUM(S9:S13)/2</f>
        <v>1081</v>
      </c>
      <c r="T8" s="7">
        <f>SUM(T9:T13)/2</f>
        <v>642</v>
      </c>
      <c r="U8" s="9">
        <f t="shared" si="5"/>
        <v>0.5938945420906568</v>
      </c>
    </row>
    <row r="9" spans="1:21" ht="27" customHeight="1">
      <c r="A9" s="44"/>
      <c r="B9" s="47" t="s">
        <v>26</v>
      </c>
      <c r="C9" s="14" t="s">
        <v>5</v>
      </c>
      <c r="D9" s="7">
        <f>SUM(D10:D10)</f>
        <v>42</v>
      </c>
      <c r="E9" s="7">
        <f aca="true" t="shared" si="7" ref="E9:T9">SUM(E10:E10)</f>
        <v>4</v>
      </c>
      <c r="F9" s="8">
        <f t="shared" si="0"/>
        <v>0.09523809523809523</v>
      </c>
      <c r="G9" s="7">
        <f t="shared" si="7"/>
        <v>17</v>
      </c>
      <c r="H9" s="7">
        <f t="shared" si="7"/>
        <v>0</v>
      </c>
      <c r="I9" s="9">
        <f t="shared" si="6"/>
        <v>0</v>
      </c>
      <c r="J9" s="7">
        <f t="shared" si="7"/>
        <v>25</v>
      </c>
      <c r="K9" s="7">
        <f t="shared" si="7"/>
        <v>4</v>
      </c>
      <c r="L9" s="11">
        <f t="shared" si="1"/>
        <v>0.16</v>
      </c>
      <c r="M9" s="7">
        <f t="shared" si="7"/>
        <v>975</v>
      </c>
      <c r="N9" s="7">
        <f>SUM(N10:N10)</f>
        <v>487</v>
      </c>
      <c r="O9" s="8">
        <f t="shared" si="3"/>
        <v>0.49948717948717947</v>
      </c>
      <c r="P9" s="7">
        <f t="shared" si="7"/>
        <v>419</v>
      </c>
      <c r="Q9" s="7">
        <f t="shared" si="7"/>
        <v>183</v>
      </c>
      <c r="R9" s="23">
        <f t="shared" si="4"/>
        <v>0.43675417661097854</v>
      </c>
      <c r="S9" s="7">
        <f t="shared" si="7"/>
        <v>556</v>
      </c>
      <c r="T9" s="7">
        <f t="shared" si="7"/>
        <v>304</v>
      </c>
      <c r="U9" s="9">
        <f t="shared" si="5"/>
        <v>0.5467625899280576</v>
      </c>
    </row>
    <row r="10" spans="1:21" ht="27" customHeight="1">
      <c r="A10" s="44"/>
      <c r="B10" s="48"/>
      <c r="C10" s="30" t="s">
        <v>28</v>
      </c>
      <c r="D10" s="7">
        <v>42</v>
      </c>
      <c r="E10" s="7">
        <v>4</v>
      </c>
      <c r="F10" s="8">
        <f t="shared" si="0"/>
        <v>0.09523809523809523</v>
      </c>
      <c r="G10" s="7">
        <v>17</v>
      </c>
      <c r="H10" s="7">
        <v>0</v>
      </c>
      <c r="I10" s="9">
        <f t="shared" si="6"/>
        <v>0</v>
      </c>
      <c r="J10" s="10">
        <v>25</v>
      </c>
      <c r="K10" s="10">
        <v>4</v>
      </c>
      <c r="L10" s="11">
        <f t="shared" si="1"/>
        <v>0.16</v>
      </c>
      <c r="M10" s="16">
        <v>975</v>
      </c>
      <c r="N10" s="17">
        <v>487</v>
      </c>
      <c r="O10" s="8">
        <f t="shared" si="3"/>
        <v>0.49948717948717947</v>
      </c>
      <c r="P10" s="31">
        <v>419</v>
      </c>
      <c r="Q10" s="7">
        <v>183</v>
      </c>
      <c r="R10" s="8">
        <f t="shared" si="4"/>
        <v>0.43675417661097854</v>
      </c>
      <c r="S10" s="15">
        <v>556</v>
      </c>
      <c r="T10" s="15">
        <v>304</v>
      </c>
      <c r="U10" s="32">
        <f t="shared" si="5"/>
        <v>0.5467625899280576</v>
      </c>
    </row>
    <row r="11" spans="1:21" ht="27" customHeight="1">
      <c r="A11" s="44"/>
      <c r="B11" s="47" t="s">
        <v>27</v>
      </c>
      <c r="C11" s="14" t="s">
        <v>18</v>
      </c>
      <c r="D11" s="7">
        <f>SUM(D12:D13)</f>
        <v>38</v>
      </c>
      <c r="E11" s="7">
        <f aca="true" t="shared" si="8" ref="E11:T11">SUM(E12:E13)</f>
        <v>5</v>
      </c>
      <c r="F11" s="8">
        <f t="shared" si="0"/>
        <v>0.13157894736842105</v>
      </c>
      <c r="G11" s="7">
        <f t="shared" si="8"/>
        <v>18</v>
      </c>
      <c r="H11" s="7">
        <f t="shared" si="8"/>
        <v>2</v>
      </c>
      <c r="I11" s="9">
        <f t="shared" si="6"/>
        <v>0.1111111111111111</v>
      </c>
      <c r="J11" s="7">
        <f t="shared" si="8"/>
        <v>20</v>
      </c>
      <c r="K11" s="7">
        <f t="shared" si="8"/>
        <v>3</v>
      </c>
      <c r="L11" s="11">
        <f t="shared" si="1"/>
        <v>0.15</v>
      </c>
      <c r="M11" s="7">
        <f>SUM(M12:M13)</f>
        <v>921</v>
      </c>
      <c r="N11" s="7">
        <f>SUM(N12,N13)</f>
        <v>472</v>
      </c>
      <c r="O11" s="8">
        <f t="shared" si="3"/>
        <v>0.512486427795874</v>
      </c>
      <c r="P11" s="7">
        <f t="shared" si="8"/>
        <v>396</v>
      </c>
      <c r="Q11" s="7">
        <f t="shared" si="8"/>
        <v>134</v>
      </c>
      <c r="R11" s="23">
        <f t="shared" si="4"/>
        <v>0.3383838383838384</v>
      </c>
      <c r="S11" s="7">
        <f t="shared" si="8"/>
        <v>525</v>
      </c>
      <c r="T11" s="7">
        <f t="shared" si="8"/>
        <v>338</v>
      </c>
      <c r="U11" s="9">
        <f t="shared" si="5"/>
        <v>0.6438095238095238</v>
      </c>
    </row>
    <row r="12" spans="1:21" ht="27" customHeight="1">
      <c r="A12" s="44"/>
      <c r="B12" s="48"/>
      <c r="C12" s="30" t="s">
        <v>29</v>
      </c>
      <c r="D12" s="7">
        <v>4</v>
      </c>
      <c r="E12" s="7">
        <v>0</v>
      </c>
      <c r="F12" s="8">
        <f t="shared" si="0"/>
        <v>0</v>
      </c>
      <c r="G12" s="7">
        <v>4</v>
      </c>
      <c r="H12" s="7">
        <v>0</v>
      </c>
      <c r="I12" s="9">
        <f t="shared" si="6"/>
        <v>0</v>
      </c>
      <c r="J12" s="7" t="s">
        <v>16</v>
      </c>
      <c r="K12" s="7" t="s">
        <v>22</v>
      </c>
      <c r="L12" s="11" t="s">
        <v>16</v>
      </c>
      <c r="M12" s="16">
        <v>90</v>
      </c>
      <c r="N12" s="17">
        <v>35</v>
      </c>
      <c r="O12" s="8">
        <f t="shared" si="3"/>
        <v>0.3888888888888889</v>
      </c>
      <c r="P12" s="16">
        <v>90</v>
      </c>
      <c r="Q12" s="17">
        <v>35</v>
      </c>
      <c r="R12" s="23">
        <f t="shared" si="4"/>
        <v>0.3888888888888889</v>
      </c>
      <c r="S12" s="7" t="s">
        <v>16</v>
      </c>
      <c r="T12" s="7" t="s">
        <v>16</v>
      </c>
      <c r="U12" s="9" t="s">
        <v>16</v>
      </c>
    </row>
    <row r="13" spans="1:21" ht="27" customHeight="1">
      <c r="A13" s="44"/>
      <c r="B13" s="48"/>
      <c r="C13" s="30" t="s">
        <v>30</v>
      </c>
      <c r="D13" s="7">
        <v>34</v>
      </c>
      <c r="E13" s="7">
        <v>5</v>
      </c>
      <c r="F13" s="8">
        <f t="shared" si="0"/>
        <v>0.14705882352941177</v>
      </c>
      <c r="G13" s="7">
        <v>14</v>
      </c>
      <c r="H13" s="7">
        <v>2</v>
      </c>
      <c r="I13" s="9">
        <f t="shared" si="6"/>
        <v>0.14285714285714285</v>
      </c>
      <c r="J13" s="10">
        <v>20</v>
      </c>
      <c r="K13" s="10">
        <v>3</v>
      </c>
      <c r="L13" s="11">
        <f t="shared" si="1"/>
        <v>0.15</v>
      </c>
      <c r="M13" s="16">
        <v>831</v>
      </c>
      <c r="N13" s="17">
        <f>SUM(T13,Q13)</f>
        <v>437</v>
      </c>
      <c r="O13" s="8">
        <f t="shared" si="3"/>
        <v>0.5258724428399518</v>
      </c>
      <c r="P13" s="12">
        <v>306</v>
      </c>
      <c r="Q13" s="13">
        <v>99</v>
      </c>
      <c r="R13" s="23">
        <f t="shared" si="4"/>
        <v>0.3235294117647059</v>
      </c>
      <c r="S13" s="14">
        <v>525</v>
      </c>
      <c r="T13" s="14">
        <v>338</v>
      </c>
      <c r="U13" s="9">
        <f t="shared" si="5"/>
        <v>0.6438095238095238</v>
      </c>
    </row>
    <row r="14" spans="1:21" ht="27" customHeight="1">
      <c r="A14" s="44" t="s">
        <v>50</v>
      </c>
      <c r="B14" s="46" t="s">
        <v>19</v>
      </c>
      <c r="C14" s="46"/>
      <c r="D14" s="7">
        <f>SUM(D15:D22)/2</f>
        <v>80</v>
      </c>
      <c r="E14" s="7">
        <f aca="true" t="shared" si="9" ref="E14:T14">SUM(E15:E22)/2</f>
        <v>28</v>
      </c>
      <c r="F14" s="8">
        <f t="shared" si="0"/>
        <v>0.35</v>
      </c>
      <c r="G14" s="7">
        <f t="shared" si="9"/>
        <v>54</v>
      </c>
      <c r="H14" s="7">
        <f t="shared" si="9"/>
        <v>17</v>
      </c>
      <c r="I14" s="9">
        <f t="shared" si="6"/>
        <v>0.3148148148148148</v>
      </c>
      <c r="J14" s="7">
        <f t="shared" si="9"/>
        <v>26</v>
      </c>
      <c r="K14" s="7">
        <f t="shared" si="9"/>
        <v>11</v>
      </c>
      <c r="L14" s="11">
        <f t="shared" si="1"/>
        <v>0.4230769230769231</v>
      </c>
      <c r="M14" s="24">
        <f t="shared" si="9"/>
        <v>1875</v>
      </c>
      <c r="N14" s="7">
        <f t="shared" si="9"/>
        <v>1277</v>
      </c>
      <c r="O14" s="8">
        <f t="shared" si="3"/>
        <v>0.6810666666666667</v>
      </c>
      <c r="P14" s="7">
        <f t="shared" si="9"/>
        <v>1278</v>
      </c>
      <c r="Q14" s="7">
        <f t="shared" si="9"/>
        <v>831</v>
      </c>
      <c r="R14" s="23">
        <f t="shared" si="4"/>
        <v>0.6502347417840375</v>
      </c>
      <c r="S14" s="7">
        <f t="shared" si="9"/>
        <v>597</v>
      </c>
      <c r="T14" s="7">
        <f t="shared" si="9"/>
        <v>446</v>
      </c>
      <c r="U14" s="9">
        <f t="shared" si="5"/>
        <v>0.7470686767169179</v>
      </c>
    </row>
    <row r="15" spans="1:21" ht="27" customHeight="1">
      <c r="A15" s="44"/>
      <c r="B15" s="47" t="s">
        <v>31</v>
      </c>
      <c r="C15" s="14" t="s">
        <v>18</v>
      </c>
      <c r="D15" s="7">
        <f>SUM(D16:D17)</f>
        <v>40</v>
      </c>
      <c r="E15" s="7">
        <f aca="true" t="shared" si="10" ref="E15:T15">SUM(E16:E17)</f>
        <v>11</v>
      </c>
      <c r="F15" s="8">
        <f t="shared" si="0"/>
        <v>0.275</v>
      </c>
      <c r="G15" s="7">
        <f t="shared" si="10"/>
        <v>33</v>
      </c>
      <c r="H15" s="7">
        <f t="shared" si="10"/>
        <v>6</v>
      </c>
      <c r="I15" s="9">
        <f t="shared" si="6"/>
        <v>0.18181818181818182</v>
      </c>
      <c r="J15" s="7">
        <f t="shared" si="10"/>
        <v>7</v>
      </c>
      <c r="K15" s="7">
        <f t="shared" si="10"/>
        <v>5</v>
      </c>
      <c r="L15" s="11">
        <f t="shared" si="1"/>
        <v>0.7142857142857143</v>
      </c>
      <c r="M15" s="24">
        <f t="shared" si="10"/>
        <v>958</v>
      </c>
      <c r="N15" s="7">
        <f t="shared" si="10"/>
        <v>650</v>
      </c>
      <c r="O15" s="8">
        <f t="shared" si="3"/>
        <v>0.6784968684759917</v>
      </c>
      <c r="P15" s="7">
        <f t="shared" si="10"/>
        <v>795</v>
      </c>
      <c r="Q15" s="7">
        <f t="shared" si="10"/>
        <v>493</v>
      </c>
      <c r="R15" s="23">
        <f t="shared" si="4"/>
        <v>0.620125786163522</v>
      </c>
      <c r="S15" s="7">
        <f t="shared" si="10"/>
        <v>163</v>
      </c>
      <c r="T15" s="7">
        <f t="shared" si="10"/>
        <v>157</v>
      </c>
      <c r="U15" s="9">
        <f t="shared" si="5"/>
        <v>0.9631901840490797</v>
      </c>
    </row>
    <row r="16" spans="1:21" ht="27" customHeight="1">
      <c r="A16" s="44"/>
      <c r="B16" s="48"/>
      <c r="C16" s="30" t="s">
        <v>32</v>
      </c>
      <c r="D16" s="7">
        <v>31</v>
      </c>
      <c r="E16" s="7">
        <v>4</v>
      </c>
      <c r="F16" s="8">
        <f t="shared" si="0"/>
        <v>0.12903225806451613</v>
      </c>
      <c r="G16" s="18">
        <v>27</v>
      </c>
      <c r="H16" s="18">
        <v>1</v>
      </c>
      <c r="I16" s="9">
        <f t="shared" si="6"/>
        <v>0.037037037037037035</v>
      </c>
      <c r="J16" s="10">
        <v>4</v>
      </c>
      <c r="K16" s="10">
        <v>3</v>
      </c>
      <c r="L16" s="11">
        <f t="shared" si="1"/>
        <v>0.75</v>
      </c>
      <c r="M16" s="25">
        <v>755</v>
      </c>
      <c r="N16" s="17">
        <v>457</v>
      </c>
      <c r="O16" s="8">
        <f t="shared" si="3"/>
        <v>0.6052980132450331</v>
      </c>
      <c r="P16" s="19">
        <v>661</v>
      </c>
      <c r="Q16" s="20">
        <v>365</v>
      </c>
      <c r="R16" s="23">
        <f t="shared" si="4"/>
        <v>0.5521936459909228</v>
      </c>
      <c r="S16" s="14">
        <v>94</v>
      </c>
      <c r="T16" s="14">
        <v>92</v>
      </c>
      <c r="U16" s="9">
        <f t="shared" si="5"/>
        <v>0.9787234042553191</v>
      </c>
    </row>
    <row r="17" spans="1:21" ht="27" customHeight="1">
      <c r="A17" s="44"/>
      <c r="B17" s="48"/>
      <c r="C17" s="30" t="s">
        <v>33</v>
      </c>
      <c r="D17" s="7">
        <v>9</v>
      </c>
      <c r="E17" s="7">
        <v>7</v>
      </c>
      <c r="F17" s="8">
        <f t="shared" si="0"/>
        <v>0.7777777777777778</v>
      </c>
      <c r="G17" s="18">
        <v>6</v>
      </c>
      <c r="H17" s="18">
        <v>5</v>
      </c>
      <c r="I17" s="9">
        <f t="shared" si="6"/>
        <v>0.8333333333333334</v>
      </c>
      <c r="J17" s="10">
        <v>3</v>
      </c>
      <c r="K17" s="10">
        <v>2</v>
      </c>
      <c r="L17" s="11">
        <f t="shared" si="1"/>
        <v>0.6666666666666666</v>
      </c>
      <c r="M17" s="25">
        <v>203</v>
      </c>
      <c r="N17" s="17">
        <v>193</v>
      </c>
      <c r="O17" s="8">
        <f t="shared" si="3"/>
        <v>0.9507389162561576</v>
      </c>
      <c r="P17" s="19">
        <v>134</v>
      </c>
      <c r="Q17" s="20">
        <v>128</v>
      </c>
      <c r="R17" s="23">
        <f t="shared" si="4"/>
        <v>0.9552238805970149</v>
      </c>
      <c r="S17" s="21">
        <v>69</v>
      </c>
      <c r="T17" s="21">
        <v>65</v>
      </c>
      <c r="U17" s="9">
        <f t="shared" si="5"/>
        <v>0.9420289855072463</v>
      </c>
    </row>
    <row r="18" spans="1:21" ht="27" customHeight="1">
      <c r="A18" s="45"/>
      <c r="B18" s="47" t="s">
        <v>34</v>
      </c>
      <c r="C18" s="14" t="s">
        <v>18</v>
      </c>
      <c r="D18" s="7">
        <f>SUM(D19:D20)</f>
        <v>13</v>
      </c>
      <c r="E18" s="7">
        <f aca="true" t="shared" si="11" ref="E18:T18">SUM(E19:E20)</f>
        <v>3</v>
      </c>
      <c r="F18" s="8">
        <f t="shared" si="0"/>
        <v>0.23076923076923078</v>
      </c>
      <c r="G18" s="7">
        <f t="shared" si="11"/>
        <v>4</v>
      </c>
      <c r="H18" s="7">
        <f t="shared" si="11"/>
        <v>1</v>
      </c>
      <c r="I18" s="9">
        <f t="shared" si="6"/>
        <v>0.25</v>
      </c>
      <c r="J18" s="7">
        <f t="shared" si="11"/>
        <v>9</v>
      </c>
      <c r="K18" s="7">
        <f t="shared" si="11"/>
        <v>2</v>
      </c>
      <c r="L18" s="11">
        <f t="shared" si="1"/>
        <v>0.2222222222222222</v>
      </c>
      <c r="M18" s="24">
        <f t="shared" si="11"/>
        <v>271</v>
      </c>
      <c r="N18" s="7">
        <f t="shared" si="11"/>
        <v>146</v>
      </c>
      <c r="O18" s="8">
        <f t="shared" si="3"/>
        <v>0.5387453874538746</v>
      </c>
      <c r="P18" s="7">
        <f t="shared" si="11"/>
        <v>81</v>
      </c>
      <c r="Q18" s="7">
        <f t="shared" si="11"/>
        <v>38</v>
      </c>
      <c r="R18" s="23">
        <f t="shared" si="4"/>
        <v>0.4691358024691358</v>
      </c>
      <c r="S18" s="7">
        <f t="shared" si="11"/>
        <v>190</v>
      </c>
      <c r="T18" s="7">
        <f t="shared" si="11"/>
        <v>108</v>
      </c>
      <c r="U18" s="9">
        <f t="shared" si="5"/>
        <v>0.5684210526315789</v>
      </c>
    </row>
    <row r="19" spans="1:21" ht="27" customHeight="1">
      <c r="A19" s="45"/>
      <c r="B19" s="48"/>
      <c r="C19" s="29" t="s">
        <v>35</v>
      </c>
      <c r="D19" s="13">
        <v>11</v>
      </c>
      <c r="E19" s="13">
        <v>1</v>
      </c>
      <c r="F19" s="8">
        <f t="shared" si="0"/>
        <v>0.09090909090909091</v>
      </c>
      <c r="G19" s="18">
        <v>4</v>
      </c>
      <c r="H19" s="15">
        <v>1</v>
      </c>
      <c r="I19" s="9">
        <f t="shared" si="6"/>
        <v>0.25</v>
      </c>
      <c r="J19" s="10">
        <v>7</v>
      </c>
      <c r="K19" s="10">
        <v>0</v>
      </c>
      <c r="L19" s="11">
        <f t="shared" si="1"/>
        <v>0</v>
      </c>
      <c r="M19" s="25">
        <v>229</v>
      </c>
      <c r="N19" s="17">
        <v>104</v>
      </c>
      <c r="O19" s="8">
        <f t="shared" si="3"/>
        <v>0.45414847161572053</v>
      </c>
      <c r="P19" s="19">
        <v>81</v>
      </c>
      <c r="Q19" s="20">
        <v>38</v>
      </c>
      <c r="R19" s="23">
        <f t="shared" si="4"/>
        <v>0.4691358024691358</v>
      </c>
      <c r="S19" s="14">
        <v>148</v>
      </c>
      <c r="T19" s="14">
        <v>66</v>
      </c>
      <c r="U19" s="9">
        <f t="shared" si="5"/>
        <v>0.44594594594594594</v>
      </c>
    </row>
    <row r="20" spans="1:21" ht="27" customHeight="1">
      <c r="A20" s="45"/>
      <c r="B20" s="48"/>
      <c r="C20" s="29" t="s">
        <v>36</v>
      </c>
      <c r="D20" s="13">
        <v>2</v>
      </c>
      <c r="E20" s="13">
        <v>2</v>
      </c>
      <c r="F20" s="8">
        <f t="shared" si="0"/>
        <v>1</v>
      </c>
      <c r="G20" s="7" t="s">
        <v>16</v>
      </c>
      <c r="H20" s="7" t="s">
        <v>16</v>
      </c>
      <c r="I20" s="7" t="s">
        <v>16</v>
      </c>
      <c r="J20" s="10">
        <v>2</v>
      </c>
      <c r="K20" s="10">
        <v>2</v>
      </c>
      <c r="L20" s="11">
        <f t="shared" si="1"/>
        <v>1</v>
      </c>
      <c r="M20" s="25">
        <v>42</v>
      </c>
      <c r="N20" s="17">
        <v>42</v>
      </c>
      <c r="O20" s="8">
        <f t="shared" si="3"/>
        <v>1</v>
      </c>
      <c r="P20" s="7" t="s">
        <v>16</v>
      </c>
      <c r="Q20" s="7" t="s">
        <v>16</v>
      </c>
      <c r="R20" s="7" t="s">
        <v>16</v>
      </c>
      <c r="S20" s="21">
        <v>42</v>
      </c>
      <c r="T20" s="21">
        <v>42</v>
      </c>
      <c r="U20" s="9">
        <f t="shared" si="5"/>
        <v>1</v>
      </c>
    </row>
    <row r="21" spans="1:21" ht="27" customHeight="1">
      <c r="A21" s="45"/>
      <c r="B21" s="49" t="s">
        <v>37</v>
      </c>
      <c r="C21" s="14" t="s">
        <v>18</v>
      </c>
      <c r="D21" s="13">
        <f>SUM(D22:D22)</f>
        <v>27</v>
      </c>
      <c r="E21" s="13">
        <f aca="true" t="shared" si="12" ref="E21:T21">SUM(E22:E22)</f>
        <v>14</v>
      </c>
      <c r="F21" s="8">
        <f t="shared" si="0"/>
        <v>0.5185185185185185</v>
      </c>
      <c r="G21" s="13">
        <f t="shared" si="12"/>
        <v>17</v>
      </c>
      <c r="H21" s="13">
        <f t="shared" si="12"/>
        <v>10</v>
      </c>
      <c r="I21" s="9">
        <f t="shared" si="6"/>
        <v>0.5882352941176471</v>
      </c>
      <c r="J21" s="13">
        <f t="shared" si="12"/>
        <v>10</v>
      </c>
      <c r="K21" s="13">
        <f t="shared" si="12"/>
        <v>4</v>
      </c>
      <c r="L21" s="11">
        <f t="shared" si="1"/>
        <v>0.4</v>
      </c>
      <c r="M21" s="26">
        <f t="shared" si="12"/>
        <v>646</v>
      </c>
      <c r="N21" s="13">
        <f t="shared" si="12"/>
        <v>481</v>
      </c>
      <c r="O21" s="8">
        <f t="shared" si="3"/>
        <v>0.7445820433436533</v>
      </c>
      <c r="P21" s="13">
        <f t="shared" si="12"/>
        <v>402</v>
      </c>
      <c r="Q21" s="13">
        <f t="shared" si="12"/>
        <v>300</v>
      </c>
      <c r="R21" s="23">
        <f t="shared" si="4"/>
        <v>0.746268656716418</v>
      </c>
      <c r="S21" s="13">
        <f t="shared" si="12"/>
        <v>244</v>
      </c>
      <c r="T21" s="13">
        <f t="shared" si="12"/>
        <v>181</v>
      </c>
      <c r="U21" s="9">
        <f t="shared" si="5"/>
        <v>0.7418032786885246</v>
      </c>
    </row>
    <row r="22" spans="1:21" ht="27" customHeight="1">
      <c r="A22" s="45"/>
      <c r="B22" s="50"/>
      <c r="C22" s="29" t="s">
        <v>38</v>
      </c>
      <c r="D22" s="13">
        <v>27</v>
      </c>
      <c r="E22" s="13">
        <v>14</v>
      </c>
      <c r="F22" s="8">
        <f t="shared" si="0"/>
        <v>0.5185185185185185</v>
      </c>
      <c r="G22" s="18">
        <v>17</v>
      </c>
      <c r="H22" s="15">
        <v>10</v>
      </c>
      <c r="I22" s="9">
        <f t="shared" si="6"/>
        <v>0.5882352941176471</v>
      </c>
      <c r="J22" s="10">
        <v>10</v>
      </c>
      <c r="K22" s="10">
        <v>4</v>
      </c>
      <c r="L22" s="11">
        <f t="shared" si="1"/>
        <v>0.4</v>
      </c>
      <c r="M22" s="27">
        <v>646</v>
      </c>
      <c r="N22" s="14">
        <v>481</v>
      </c>
      <c r="O22" s="8">
        <f t="shared" si="3"/>
        <v>0.7445820433436533</v>
      </c>
      <c r="P22" s="19">
        <v>402</v>
      </c>
      <c r="Q22" s="20">
        <v>300</v>
      </c>
      <c r="R22" s="23">
        <f t="shared" si="4"/>
        <v>0.746268656716418</v>
      </c>
      <c r="S22" s="14">
        <v>244</v>
      </c>
      <c r="T22" s="14">
        <v>181</v>
      </c>
      <c r="U22" s="9">
        <f t="shared" si="5"/>
        <v>0.7418032786885246</v>
      </c>
    </row>
    <row r="23" spans="1:21" ht="27" customHeight="1">
      <c r="A23" s="52" t="s">
        <v>41</v>
      </c>
      <c r="B23" s="46" t="s">
        <v>20</v>
      </c>
      <c r="C23" s="46"/>
      <c r="D23" s="13">
        <f>SUM(D24:D28)/2</f>
        <v>20</v>
      </c>
      <c r="E23" s="13">
        <f aca="true" t="shared" si="13" ref="E23:T23">SUM(E24:E28)/2</f>
        <v>3</v>
      </c>
      <c r="F23" s="8">
        <f t="shared" si="0"/>
        <v>0.15</v>
      </c>
      <c r="G23" s="13">
        <f t="shared" si="13"/>
        <v>10</v>
      </c>
      <c r="H23" s="13">
        <f t="shared" si="13"/>
        <v>1</v>
      </c>
      <c r="I23" s="9">
        <f t="shared" si="6"/>
        <v>0.1</v>
      </c>
      <c r="J23" s="13">
        <f t="shared" si="13"/>
        <v>10</v>
      </c>
      <c r="K23" s="13">
        <f t="shared" si="13"/>
        <v>2</v>
      </c>
      <c r="L23" s="11">
        <f t="shared" si="1"/>
        <v>0.2</v>
      </c>
      <c r="M23" s="13">
        <f t="shared" si="13"/>
        <v>482</v>
      </c>
      <c r="N23" s="13">
        <f t="shared" si="13"/>
        <v>329</v>
      </c>
      <c r="O23" s="8">
        <f t="shared" si="3"/>
        <v>0.6825726141078838</v>
      </c>
      <c r="P23" s="13">
        <f t="shared" si="13"/>
        <v>246</v>
      </c>
      <c r="Q23" s="13">
        <f t="shared" si="13"/>
        <v>129</v>
      </c>
      <c r="R23" s="23">
        <f t="shared" si="4"/>
        <v>0.524390243902439</v>
      </c>
      <c r="S23" s="13">
        <f t="shared" si="13"/>
        <v>236</v>
      </c>
      <c r="T23" s="13">
        <f t="shared" si="13"/>
        <v>200</v>
      </c>
      <c r="U23" s="9">
        <f t="shared" si="5"/>
        <v>0.847457627118644</v>
      </c>
    </row>
    <row r="24" spans="1:21" ht="27" customHeight="1">
      <c r="A24" s="44"/>
      <c r="B24" s="52" t="s">
        <v>39</v>
      </c>
      <c r="C24" s="14" t="s">
        <v>21</v>
      </c>
      <c r="D24" s="7">
        <f>SUM(D25:D25)</f>
        <v>8</v>
      </c>
      <c r="E24" s="7">
        <f aca="true" t="shared" si="14" ref="E24:T24">SUM(E25:E25)</f>
        <v>2</v>
      </c>
      <c r="F24" s="8">
        <f t="shared" si="0"/>
        <v>0.25</v>
      </c>
      <c r="G24" s="7">
        <f t="shared" si="14"/>
        <v>5</v>
      </c>
      <c r="H24" s="7">
        <f t="shared" si="14"/>
        <v>1</v>
      </c>
      <c r="I24" s="9">
        <f t="shared" si="6"/>
        <v>0.2</v>
      </c>
      <c r="J24" s="7">
        <f t="shared" si="14"/>
        <v>3</v>
      </c>
      <c r="K24" s="7">
        <f t="shared" si="14"/>
        <v>1</v>
      </c>
      <c r="L24" s="11">
        <f t="shared" si="1"/>
        <v>0.3333333333333333</v>
      </c>
      <c r="M24" s="7">
        <f>SUM(M25:M25)</f>
        <v>192</v>
      </c>
      <c r="N24" s="7">
        <f>SUM(N25:N25)</f>
        <v>129</v>
      </c>
      <c r="O24" s="8">
        <f t="shared" si="3"/>
        <v>0.671875</v>
      </c>
      <c r="P24" s="7">
        <f t="shared" si="14"/>
        <v>108</v>
      </c>
      <c r="Q24" s="7">
        <f t="shared" si="14"/>
        <v>54</v>
      </c>
      <c r="R24" s="23">
        <f t="shared" si="4"/>
        <v>0.5</v>
      </c>
      <c r="S24" s="7">
        <f t="shared" si="14"/>
        <v>84</v>
      </c>
      <c r="T24" s="7">
        <f t="shared" si="14"/>
        <v>75</v>
      </c>
      <c r="U24" s="9">
        <f t="shared" si="5"/>
        <v>0.8928571428571429</v>
      </c>
    </row>
    <row r="25" spans="1:21" ht="27" customHeight="1">
      <c r="A25" s="44"/>
      <c r="B25" s="44"/>
      <c r="C25" s="30" t="s">
        <v>40</v>
      </c>
      <c r="D25" s="7">
        <v>8</v>
      </c>
      <c r="E25" s="7">
        <v>2</v>
      </c>
      <c r="F25" s="8">
        <f t="shared" si="0"/>
        <v>0.25</v>
      </c>
      <c r="G25" s="7">
        <v>5</v>
      </c>
      <c r="H25" s="7">
        <v>1</v>
      </c>
      <c r="I25" s="9">
        <f t="shared" si="6"/>
        <v>0.2</v>
      </c>
      <c r="J25" s="10">
        <v>3</v>
      </c>
      <c r="K25" s="10">
        <v>1</v>
      </c>
      <c r="L25" s="11">
        <f t="shared" si="1"/>
        <v>0.3333333333333333</v>
      </c>
      <c r="M25" s="16">
        <v>192</v>
      </c>
      <c r="N25" s="14">
        <v>129</v>
      </c>
      <c r="O25" s="8">
        <f t="shared" si="3"/>
        <v>0.671875</v>
      </c>
      <c r="P25" s="13">
        <v>108</v>
      </c>
      <c r="Q25" s="13">
        <v>54</v>
      </c>
      <c r="R25" s="23">
        <f t="shared" si="4"/>
        <v>0.5</v>
      </c>
      <c r="S25" s="14">
        <v>84</v>
      </c>
      <c r="T25" s="14">
        <v>75</v>
      </c>
      <c r="U25" s="9">
        <f t="shared" si="5"/>
        <v>0.8928571428571429</v>
      </c>
    </row>
    <row r="26" spans="1:21" ht="27" customHeight="1">
      <c r="A26" s="44"/>
      <c r="B26" s="53" t="s">
        <v>42</v>
      </c>
      <c r="C26" s="14" t="s">
        <v>18</v>
      </c>
      <c r="D26" s="7">
        <f>SUM(D27:D28)</f>
        <v>12</v>
      </c>
      <c r="E26" s="7">
        <f aca="true" t="shared" si="15" ref="E26:T26">SUM(E27:E28)</f>
        <v>1</v>
      </c>
      <c r="F26" s="8">
        <f t="shared" si="0"/>
        <v>0.08333333333333333</v>
      </c>
      <c r="G26" s="7">
        <f t="shared" si="15"/>
        <v>5</v>
      </c>
      <c r="H26" s="7">
        <f t="shared" si="15"/>
        <v>0</v>
      </c>
      <c r="I26" s="9">
        <f t="shared" si="6"/>
        <v>0</v>
      </c>
      <c r="J26" s="7">
        <f t="shared" si="15"/>
        <v>7</v>
      </c>
      <c r="K26" s="7">
        <f t="shared" si="15"/>
        <v>1</v>
      </c>
      <c r="L26" s="11">
        <f t="shared" si="1"/>
        <v>0.14285714285714285</v>
      </c>
      <c r="M26" s="7">
        <f>SUM(M27:M28)</f>
        <v>290</v>
      </c>
      <c r="N26" s="7">
        <f>SUM(N27:N28)</f>
        <v>200</v>
      </c>
      <c r="O26" s="8">
        <f t="shared" si="3"/>
        <v>0.6896551724137931</v>
      </c>
      <c r="P26" s="7">
        <f t="shared" si="15"/>
        <v>138</v>
      </c>
      <c r="Q26" s="7">
        <f t="shared" si="15"/>
        <v>75</v>
      </c>
      <c r="R26" s="23">
        <f t="shared" si="4"/>
        <v>0.5434782608695652</v>
      </c>
      <c r="S26" s="7">
        <f t="shared" si="15"/>
        <v>152</v>
      </c>
      <c r="T26" s="7">
        <f t="shared" si="15"/>
        <v>125</v>
      </c>
      <c r="U26" s="9">
        <f t="shared" si="5"/>
        <v>0.8223684210526315</v>
      </c>
    </row>
    <row r="27" spans="1:21" ht="27" customHeight="1">
      <c r="A27" s="44"/>
      <c r="B27" s="46"/>
      <c r="C27" s="30" t="s">
        <v>43</v>
      </c>
      <c r="D27" s="7">
        <v>3</v>
      </c>
      <c r="E27" s="7">
        <v>0</v>
      </c>
      <c r="F27" s="8">
        <f t="shared" si="0"/>
        <v>0</v>
      </c>
      <c r="G27" s="7">
        <v>1</v>
      </c>
      <c r="H27" s="7">
        <v>0</v>
      </c>
      <c r="I27" s="9">
        <f t="shared" si="6"/>
        <v>0</v>
      </c>
      <c r="J27" s="10">
        <v>2</v>
      </c>
      <c r="K27" s="10">
        <v>0</v>
      </c>
      <c r="L27" s="11">
        <f t="shared" si="1"/>
        <v>0</v>
      </c>
      <c r="M27" s="22">
        <v>74</v>
      </c>
      <c r="N27" s="14">
        <v>44</v>
      </c>
      <c r="O27" s="8">
        <f t="shared" si="3"/>
        <v>0.5945945945945946</v>
      </c>
      <c r="P27" s="13">
        <v>30</v>
      </c>
      <c r="Q27" s="13">
        <v>11</v>
      </c>
      <c r="R27" s="23">
        <f t="shared" si="4"/>
        <v>0.36666666666666664</v>
      </c>
      <c r="S27" s="14">
        <v>44</v>
      </c>
      <c r="T27" s="14">
        <v>33</v>
      </c>
      <c r="U27" s="9">
        <f t="shared" si="5"/>
        <v>0.75</v>
      </c>
    </row>
    <row r="28" spans="1:21" ht="27" customHeight="1">
      <c r="A28" s="44"/>
      <c r="B28" s="46"/>
      <c r="C28" s="30" t="s">
        <v>44</v>
      </c>
      <c r="D28" s="7">
        <v>9</v>
      </c>
      <c r="E28" s="7">
        <v>1</v>
      </c>
      <c r="F28" s="8">
        <f t="shared" si="0"/>
        <v>0.1111111111111111</v>
      </c>
      <c r="G28" s="7">
        <v>4</v>
      </c>
      <c r="H28" s="15">
        <v>0</v>
      </c>
      <c r="I28" s="9">
        <f t="shared" si="6"/>
        <v>0</v>
      </c>
      <c r="J28" s="7">
        <v>5</v>
      </c>
      <c r="K28" s="7">
        <v>1</v>
      </c>
      <c r="L28" s="11">
        <f t="shared" si="1"/>
        <v>0.2</v>
      </c>
      <c r="M28" s="16">
        <v>216</v>
      </c>
      <c r="N28" s="17">
        <v>156</v>
      </c>
      <c r="O28" s="8">
        <f t="shared" si="3"/>
        <v>0.7222222222222222</v>
      </c>
      <c r="P28" s="16">
        <v>108</v>
      </c>
      <c r="Q28" s="17">
        <v>64</v>
      </c>
      <c r="R28" s="23">
        <f t="shared" si="4"/>
        <v>0.5925925925925926</v>
      </c>
      <c r="S28" s="13">
        <v>108</v>
      </c>
      <c r="T28" s="13">
        <v>92</v>
      </c>
      <c r="U28" s="9">
        <f t="shared" si="5"/>
        <v>0.8518518518518519</v>
      </c>
    </row>
    <row r="29" spans="1:21" ht="27" customHeight="1">
      <c r="A29" s="44" t="s">
        <v>51</v>
      </c>
      <c r="B29" s="46" t="s">
        <v>19</v>
      </c>
      <c r="C29" s="46"/>
      <c r="D29" s="17">
        <f>SUM(D30:D33)/2</f>
        <v>20</v>
      </c>
      <c r="E29" s="17">
        <f aca="true" t="shared" si="16" ref="E29:Q29">SUM(E30:E33)/2</f>
        <v>0</v>
      </c>
      <c r="F29" s="8">
        <f t="shared" si="0"/>
        <v>0</v>
      </c>
      <c r="G29" s="17">
        <f t="shared" si="16"/>
        <v>20</v>
      </c>
      <c r="H29" s="17">
        <f t="shared" si="16"/>
        <v>0</v>
      </c>
      <c r="I29" s="9">
        <f t="shared" si="6"/>
        <v>0</v>
      </c>
      <c r="J29" s="7" t="s">
        <v>16</v>
      </c>
      <c r="K29" s="7" t="s">
        <v>16</v>
      </c>
      <c r="L29" s="11" t="s">
        <v>16</v>
      </c>
      <c r="M29" s="17">
        <f t="shared" si="16"/>
        <v>425</v>
      </c>
      <c r="N29" s="17">
        <f t="shared" si="16"/>
        <v>149</v>
      </c>
      <c r="O29" s="8">
        <f t="shared" si="3"/>
        <v>0.35058823529411764</v>
      </c>
      <c r="P29" s="17">
        <f t="shared" si="16"/>
        <v>425</v>
      </c>
      <c r="Q29" s="17">
        <f t="shared" si="16"/>
        <v>149</v>
      </c>
      <c r="R29" s="23">
        <f t="shared" si="4"/>
        <v>0.35058823529411764</v>
      </c>
      <c r="S29" s="13" t="s">
        <v>16</v>
      </c>
      <c r="T29" s="13" t="s">
        <v>16</v>
      </c>
      <c r="U29" s="13" t="s">
        <v>16</v>
      </c>
    </row>
    <row r="30" spans="1:21" ht="27" customHeight="1">
      <c r="A30" s="45"/>
      <c r="B30" s="47" t="s">
        <v>45</v>
      </c>
      <c r="C30" s="14" t="s">
        <v>18</v>
      </c>
      <c r="D30" s="17">
        <f>SUM(D31:D31)</f>
        <v>15</v>
      </c>
      <c r="E30" s="17">
        <f aca="true" t="shared" si="17" ref="E30:Q30">SUM(E31:E31)</f>
        <v>0</v>
      </c>
      <c r="F30" s="8">
        <f t="shared" si="0"/>
        <v>0</v>
      </c>
      <c r="G30" s="17">
        <f t="shared" si="17"/>
        <v>15</v>
      </c>
      <c r="H30" s="17">
        <f t="shared" si="17"/>
        <v>0</v>
      </c>
      <c r="I30" s="9">
        <f t="shared" si="6"/>
        <v>0</v>
      </c>
      <c r="J30" s="7" t="s">
        <v>16</v>
      </c>
      <c r="K30" s="7" t="s">
        <v>16</v>
      </c>
      <c r="L30" s="11" t="s">
        <v>16</v>
      </c>
      <c r="M30" s="17">
        <f t="shared" si="17"/>
        <v>322</v>
      </c>
      <c r="N30" s="17">
        <f t="shared" si="17"/>
        <v>114</v>
      </c>
      <c r="O30" s="8">
        <f t="shared" si="3"/>
        <v>0.35403726708074534</v>
      </c>
      <c r="P30" s="17">
        <f t="shared" si="17"/>
        <v>322</v>
      </c>
      <c r="Q30" s="17">
        <f t="shared" si="17"/>
        <v>114</v>
      </c>
      <c r="R30" s="23">
        <f t="shared" si="4"/>
        <v>0.35403726708074534</v>
      </c>
      <c r="S30" s="13" t="s">
        <v>16</v>
      </c>
      <c r="T30" s="13" t="s">
        <v>16</v>
      </c>
      <c r="U30" s="13" t="s">
        <v>16</v>
      </c>
    </row>
    <row r="31" spans="1:21" ht="27" customHeight="1">
      <c r="A31" s="45"/>
      <c r="B31" s="48"/>
      <c r="C31" s="30" t="s">
        <v>47</v>
      </c>
      <c r="D31" s="7">
        <v>15</v>
      </c>
      <c r="E31" s="7">
        <v>0</v>
      </c>
      <c r="F31" s="8">
        <f t="shared" si="0"/>
        <v>0</v>
      </c>
      <c r="G31" s="7">
        <v>15</v>
      </c>
      <c r="H31" s="7">
        <v>0</v>
      </c>
      <c r="I31" s="9">
        <f t="shared" si="6"/>
        <v>0</v>
      </c>
      <c r="J31" s="7" t="s">
        <v>16</v>
      </c>
      <c r="K31" s="7" t="s">
        <v>16</v>
      </c>
      <c r="L31" s="11" t="s">
        <v>16</v>
      </c>
      <c r="M31" s="12">
        <v>322</v>
      </c>
      <c r="N31" s="17">
        <v>114</v>
      </c>
      <c r="O31" s="8">
        <f t="shared" si="3"/>
        <v>0.35403726708074534</v>
      </c>
      <c r="P31" s="12">
        <v>322</v>
      </c>
      <c r="Q31" s="17">
        <v>114</v>
      </c>
      <c r="R31" s="23">
        <f t="shared" si="4"/>
        <v>0.35403726708074534</v>
      </c>
      <c r="S31" s="13" t="s">
        <v>16</v>
      </c>
      <c r="T31" s="13" t="s">
        <v>16</v>
      </c>
      <c r="U31" s="13" t="s">
        <v>16</v>
      </c>
    </row>
    <row r="32" spans="1:21" ht="27" customHeight="1">
      <c r="A32" s="45"/>
      <c r="B32" s="47" t="s">
        <v>46</v>
      </c>
      <c r="C32" s="14" t="s">
        <v>18</v>
      </c>
      <c r="D32" s="7">
        <f>SUM(D33:D33)</f>
        <v>5</v>
      </c>
      <c r="E32" s="7">
        <f aca="true" t="shared" si="18" ref="E32:Q32">SUM(E33:E33)</f>
        <v>0</v>
      </c>
      <c r="F32" s="8">
        <f t="shared" si="0"/>
        <v>0</v>
      </c>
      <c r="G32" s="7">
        <f t="shared" si="18"/>
        <v>5</v>
      </c>
      <c r="H32" s="7">
        <f t="shared" si="18"/>
        <v>0</v>
      </c>
      <c r="I32" s="9">
        <f t="shared" si="6"/>
        <v>0</v>
      </c>
      <c r="J32" s="7" t="s">
        <v>16</v>
      </c>
      <c r="K32" s="7" t="s">
        <v>16</v>
      </c>
      <c r="L32" s="11" t="s">
        <v>16</v>
      </c>
      <c r="M32" s="7">
        <f t="shared" si="18"/>
        <v>103</v>
      </c>
      <c r="N32" s="7">
        <f t="shared" si="18"/>
        <v>35</v>
      </c>
      <c r="O32" s="8">
        <f t="shared" si="3"/>
        <v>0.33980582524271846</v>
      </c>
      <c r="P32" s="7">
        <f t="shared" si="18"/>
        <v>103</v>
      </c>
      <c r="Q32" s="7">
        <f t="shared" si="18"/>
        <v>35</v>
      </c>
      <c r="R32" s="23">
        <f t="shared" si="4"/>
        <v>0.33980582524271846</v>
      </c>
      <c r="S32" s="13" t="s">
        <v>16</v>
      </c>
      <c r="T32" s="13" t="s">
        <v>16</v>
      </c>
      <c r="U32" s="13" t="s">
        <v>16</v>
      </c>
    </row>
    <row r="33" spans="1:21" ht="27" customHeight="1">
      <c r="A33" s="45"/>
      <c r="B33" s="48"/>
      <c r="C33" s="30" t="s">
        <v>48</v>
      </c>
      <c r="D33" s="7">
        <v>5</v>
      </c>
      <c r="E33" s="7">
        <v>0</v>
      </c>
      <c r="F33" s="8">
        <f>E33/D33</f>
        <v>0</v>
      </c>
      <c r="G33" s="7">
        <v>5</v>
      </c>
      <c r="H33" s="7">
        <v>0</v>
      </c>
      <c r="I33" s="9">
        <f t="shared" si="6"/>
        <v>0</v>
      </c>
      <c r="J33" s="7" t="s">
        <v>16</v>
      </c>
      <c r="K33" s="7" t="s">
        <v>16</v>
      </c>
      <c r="L33" s="11" t="s">
        <v>16</v>
      </c>
      <c r="M33" s="12">
        <v>103</v>
      </c>
      <c r="N33" s="17">
        <v>35</v>
      </c>
      <c r="O33" s="8">
        <f t="shared" si="3"/>
        <v>0.33980582524271846</v>
      </c>
      <c r="P33" s="12">
        <v>103</v>
      </c>
      <c r="Q33" s="17">
        <v>35</v>
      </c>
      <c r="R33" s="23">
        <f>Q33/P33</f>
        <v>0.33980582524271846</v>
      </c>
      <c r="S33" s="13" t="s">
        <v>16</v>
      </c>
      <c r="T33" s="13" t="s">
        <v>16</v>
      </c>
      <c r="U33" s="13" t="s">
        <v>16</v>
      </c>
    </row>
  </sheetData>
  <sheetProtection/>
  <mergeCells count="37">
    <mergeCell ref="A23:A28"/>
    <mergeCell ref="B23:C23"/>
    <mergeCell ref="B24:B25"/>
    <mergeCell ref="B26:B28"/>
    <mergeCell ref="A7:C7"/>
    <mergeCell ref="A8:A13"/>
    <mergeCell ref="B8:C8"/>
    <mergeCell ref="A29:A33"/>
    <mergeCell ref="B29:C29"/>
    <mergeCell ref="B30:B31"/>
    <mergeCell ref="B32:B33"/>
    <mergeCell ref="A2:U2"/>
    <mergeCell ref="D4:D6"/>
    <mergeCell ref="E4:E6"/>
    <mergeCell ref="F4:F6"/>
    <mergeCell ref="M4:M6"/>
    <mergeCell ref="B11:B13"/>
    <mergeCell ref="B3:B6"/>
    <mergeCell ref="A14:A17"/>
    <mergeCell ref="A18:A22"/>
    <mergeCell ref="B14:C14"/>
    <mergeCell ref="B15:B17"/>
    <mergeCell ref="B18:B20"/>
    <mergeCell ref="B21:B22"/>
    <mergeCell ref="A3:A6"/>
    <mergeCell ref="C3:C6"/>
    <mergeCell ref="B9:B10"/>
    <mergeCell ref="M3:U3"/>
    <mergeCell ref="S5:U5"/>
    <mergeCell ref="P5:R5"/>
    <mergeCell ref="N4:N6"/>
    <mergeCell ref="G4:L4"/>
    <mergeCell ref="G5:I5"/>
    <mergeCell ref="J5:L5"/>
    <mergeCell ref="O4:O6"/>
    <mergeCell ref="P4:U4"/>
    <mergeCell ref="D3:L3"/>
  </mergeCells>
  <printOptions/>
  <pageMargins left="0.7086614173228347" right="0.3937007874015748" top="0.7874015748031497" bottom="0.3937007874015748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芳向电脑工作室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张芳向 Netboy</dc:creator>
  <cp:keywords/>
  <dc:description/>
  <cp:lastModifiedBy>풸Ѷﾈᆡ골࿽</cp:lastModifiedBy>
  <cp:lastPrinted>2016-11-30T08:20:44Z</cp:lastPrinted>
  <dcterms:created xsi:type="dcterms:W3CDTF">2008-11-13T08:30:41Z</dcterms:created>
  <dcterms:modified xsi:type="dcterms:W3CDTF">2016-12-06T06:43:33Z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